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AP\TEMP\Replicate Calculation\"/>
    </mc:Choice>
  </mc:AlternateContent>
  <xr:revisionPtr revIDLastSave="0" documentId="13_ncr:1_{1D0CBD13-483B-4323-B6F4-95D50C1A33AB}" xr6:coauthVersionLast="47" xr6:coauthVersionMax="47" xr10:uidLastSave="{00000000-0000-0000-0000-000000000000}"/>
  <bookViews>
    <workbookView xWindow="-108" yWindow="-108" windowWidth="30936" windowHeight="16776" xr2:uid="{00000000-000D-0000-FFFF-FFFF00000000}"/>
  </bookViews>
  <sheets>
    <sheet name="Sheet1" sheetId="1" r:id="rId1"/>
  </sheets>
  <definedNames>
    <definedName name="DL">Sheet1!$B$11</definedName>
    <definedName name="DLvar">Sheet1!$C$11</definedName>
    <definedName name="UL">Sheet1!$B$12</definedName>
    <definedName name="ULvar">Sheet1!$C$12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G8" i="1"/>
  <c r="D14" i="1"/>
  <c r="G7" i="1"/>
  <c r="C12" i="1"/>
  <c r="B11" i="1"/>
  <c r="B12" i="1" s="1"/>
  <c r="K11" i="1" s="1"/>
  <c r="K17" i="1" l="1"/>
  <c r="K18" i="1"/>
  <c r="K14" i="1"/>
  <c r="K12" i="1"/>
  <c r="E12" i="1"/>
  <c r="K13" i="1"/>
  <c r="K16" i="1"/>
  <c r="K15" i="1"/>
  <c r="E11" i="1"/>
  <c r="D12" i="1"/>
  <c r="C14" i="1"/>
  <c r="D11" i="1"/>
  <c r="E14" i="1" l="1"/>
</calcChain>
</file>

<file path=xl/sharedStrings.xml><?xml version="1.0" encoding="utf-8"?>
<sst xmlns="http://schemas.openxmlformats.org/spreadsheetml/2006/main" count="32" uniqueCount="26">
  <si>
    <t>Detection Limit:</t>
  </si>
  <si>
    <t>%</t>
  </si>
  <si>
    <t>Log x</t>
  </si>
  <si>
    <t>y
Var
(%)</t>
  </si>
  <si>
    <t>Log y</t>
  </si>
  <si>
    <t>Original:</t>
  </si>
  <si>
    <t>Repeat:</t>
  </si>
  <si>
    <t>Var:</t>
  </si>
  <si>
    <t>variance at detection limit</t>
  </si>
  <si>
    <t>variance at concentration Ux</t>
  </si>
  <si>
    <t>concentration Ux</t>
  </si>
  <si>
    <t>N:</t>
  </si>
  <si>
    <t>Allowable Var at d/l:</t>
  </si>
  <si>
    <t>Allowable Var at N x d/l:</t>
  </si>
  <si>
    <t>Assays:</t>
  </si>
  <si>
    <t>Control Limits:</t>
  </si>
  <si>
    <t>variance at Nx detection</t>
  </si>
  <si>
    <t>Allowable Variance</t>
  </si>
  <si>
    <t>Calculation:</t>
  </si>
  <si>
    <t>allow var (%)</t>
  </si>
  <si>
    <t>x
Conc.
(oz/t)</t>
  </si>
  <si>
    <t>g/Mt</t>
  </si>
  <si>
    <t>conc (g/Mt)</t>
  </si>
  <si>
    <t xml:space="preserve">standard difference </t>
  </si>
  <si>
    <t>% RSD</t>
  </si>
  <si>
    <t>This example shows how LIMS calculates allowable variance for replicates. 
Control Limits:- Here we enter the inputs for calculating the control limit function as found in the LIMS Analysis Code. They are:
    - Detection Limit of scheme
    - Allowable Variance at Detection Limit (%)
    - Allowable Variance at N times Detection Limit (%)
The Calculation section shows how we calculate the regression constants for the function relating allowable variance and concentration. With this function we can calculate the allowable variance (control limit) for any given concentration
The table to the right shows concentration vs allowable variance for some sample concentrations
    - Value of N - concentration multiplier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</si>
</sst>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_(* \(#,##0.00\);_(* &quot;-&quot;??_);_(@_)"/>
    <numFmt numFmtId="165" formatCode="_(* #,##0.0_);_(* \(#,##0.0\);_(* &quot;-&quot;??_);_(@_)"/>
    <numFmt numFmtId="166" formatCode="_(* #,##0_);_(* \(#,##0\);_(* &quot;-&quot;??_);_(@_)"/>
    <numFmt numFmtId="167" formatCode="_(* #,##0.0000_);_(* \(#,##0.0000\);_(* &quot;-&quot;??_);_(@_)"/>
  </numFmts>
  <fonts count="6" x14ac:knownFonts="1">
    <font>
      <sz val="11"/>
      <color theme="1"/>
      <name val="Calibri"/>
      <family val="2"/>
      <scheme val="minor"/>
    </font>
    <font>
      <sz val="11"/>
      <color theme="1"/>
      <name val="Calibri"/>
      <family val="2"/>
      <scheme val="minor"/>
    </font>
    <font>
      <b/>
      <sz val="11"/>
      <color rgb="FF3F3F3F"/>
      <name val="Calibri"/>
      <family val="2"/>
      <scheme val="minor"/>
    </font>
    <font>
      <b/>
      <sz val="11"/>
      <color theme="1"/>
      <name val="Calibri"/>
      <family val="2"/>
      <scheme val="minor"/>
    </font>
    <font>
      <sz val="11"/>
      <color rgb="FF0000FF"/>
      <name val="Calibri"/>
      <family val="2"/>
      <scheme val="minor"/>
    </font>
    <font>
      <sz val="11"/>
      <color rgb="FF3F3F3F"/>
      <name val="Calibri"/>
      <family val="2"/>
      <scheme val="minor"/>
    </font>
  </fonts>
  <fills count="8">
    <fill>
      <patternFill patternType="none"/>
    </fill>
    <fill>
      <patternFill patternType="gray125"/>
    </fill>
    <fill>
      <patternFill patternType="solid">
        <fgColor rgb="FFF2F2F2"/>
      </patternFill>
    </fill>
    <fill>
      <patternFill patternType="solid">
        <fgColor rgb="FFF0F8FA"/>
        <bgColor indexed="64"/>
      </patternFill>
    </fill>
    <fill>
      <patternFill patternType="solid">
        <fgColor rgb="FFFFFFFF"/>
      </patternFill>
    </fill>
    <fill>
      <patternFill patternType="solid">
        <fgColor rgb="FFFFFFFF"/>
        <bgColor indexed="64"/>
      </patternFill>
    </fill>
    <fill>
      <patternFill patternType="solid">
        <fgColor theme="9" tint="0.59999389629810485"/>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0000FF"/>
      </left>
      <right style="thin">
        <color rgb="FF0000FF"/>
      </right>
      <top style="thin">
        <color rgb="FF0000FF"/>
      </top>
      <bottom style="thin">
        <color rgb="FF0000FF"/>
      </bottom>
      <diagonal/>
    </border>
    <border>
      <left style="thin">
        <color rgb="FF3F3F3F"/>
      </left>
      <right/>
      <top style="thin">
        <color rgb="FF3F3F3F"/>
      </top>
      <bottom style="hair">
        <color rgb="FF3F3F3F"/>
      </bottom>
      <diagonal/>
    </border>
    <border>
      <left/>
      <right/>
      <top style="thin">
        <color rgb="FF3F3F3F"/>
      </top>
      <bottom style="hair">
        <color rgb="FF3F3F3F"/>
      </bottom>
      <diagonal/>
    </border>
    <border>
      <left/>
      <right style="medium">
        <color rgb="FF3F3F3F"/>
      </right>
      <top style="thin">
        <color rgb="FF3F3F3F"/>
      </top>
      <bottom style="hair">
        <color rgb="FF3F3F3F"/>
      </bottom>
      <diagonal/>
    </border>
    <border>
      <left/>
      <right style="medium">
        <color rgb="FF3F3F3F"/>
      </right>
      <top style="hair">
        <color rgb="FF3F3F3F"/>
      </top>
      <bottom style="hair">
        <color rgb="FF3F3F3F"/>
      </bottom>
      <diagonal/>
    </border>
    <border>
      <left style="thin">
        <color rgb="FF3F3F3F"/>
      </left>
      <right/>
      <top style="hair">
        <color rgb="FF3F3F3F"/>
      </top>
      <bottom style="hair">
        <color rgb="FF3F3F3F"/>
      </bottom>
      <diagonal/>
    </border>
    <border>
      <left style="thin">
        <color rgb="FF3F3F3F"/>
      </left>
      <right style="thin">
        <color rgb="FF3F3F3F"/>
      </right>
      <top style="hair">
        <color rgb="FF3F3F3F"/>
      </top>
      <bottom style="medium">
        <color rgb="FF3F3F3F"/>
      </bottom>
      <diagonal/>
    </border>
    <border>
      <left/>
      <right style="medium">
        <color rgb="FF3F3F3F"/>
      </right>
      <top style="hair">
        <color rgb="FF3F3F3F"/>
      </top>
      <bottom style="medium">
        <color rgb="FF3F3F3F"/>
      </bottom>
      <diagonal/>
    </border>
    <border>
      <left style="thin">
        <color rgb="FF3F3F3F"/>
      </left>
      <right/>
      <top/>
      <bottom style="medium">
        <color rgb="FF3F3F3F"/>
      </bottom>
      <diagonal/>
    </border>
    <border>
      <left/>
      <right style="medium">
        <color rgb="FF3F3F3F"/>
      </right>
      <top/>
      <bottom style="medium">
        <color rgb="FF3F3F3F"/>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style="thin">
        <color rgb="FF0000FF"/>
      </right>
      <top style="hair">
        <color rgb="FF3F3F3F"/>
      </top>
      <bottom style="medium">
        <color rgb="FF3F3F3F"/>
      </bottom>
      <diagonal/>
    </border>
    <border>
      <left style="thin">
        <color rgb="FF3F3F3F"/>
      </left>
      <right style="thin">
        <color rgb="FF3F3F3F"/>
      </right>
      <top style="thin">
        <color rgb="FF3F3F3F"/>
      </top>
      <bottom style="hair">
        <color rgb="FF3F3F3F"/>
      </bottom>
      <diagonal/>
    </border>
    <border>
      <left style="thin">
        <color rgb="FF3F3F3F"/>
      </left>
      <right style="thin">
        <color rgb="FF3F3F3F"/>
      </right>
      <top style="hair">
        <color rgb="FF3F3F3F"/>
      </top>
      <bottom style="hair">
        <color rgb="FF3F3F3F"/>
      </bottom>
      <diagonal/>
    </border>
    <border>
      <left style="thin">
        <color rgb="FF3F3F3F"/>
      </left>
      <right style="thin">
        <color rgb="FF3F3F3F"/>
      </right>
      <top style="hair">
        <color rgb="FF3F3F3F"/>
      </top>
      <bottom/>
      <diagonal/>
    </border>
    <border>
      <left style="thin">
        <color rgb="FF3F3F3F"/>
      </left>
      <right/>
      <top style="hair">
        <color rgb="FF3F3F3F"/>
      </top>
      <bottom/>
      <diagonal/>
    </border>
    <border>
      <left style="thin">
        <color rgb="FF3F3F3F"/>
      </left>
      <right style="medium">
        <color rgb="FF3F3F3F"/>
      </right>
      <top style="thin">
        <color rgb="FF3F3F3F"/>
      </top>
      <bottom style="thin">
        <color rgb="FF3F3F3F"/>
      </bottom>
      <diagonal/>
    </border>
    <border>
      <left style="thin">
        <color theme="1"/>
      </left>
      <right style="thin">
        <color theme="1"/>
      </right>
      <top style="thin">
        <color rgb="FF3F3F3F"/>
      </top>
      <bottom style="hair">
        <color rgb="FF3F3F3F"/>
      </bottom>
      <diagonal/>
    </border>
    <border>
      <left style="thin">
        <color theme="1"/>
      </left>
      <right style="thin">
        <color theme="1"/>
      </right>
      <top style="hair">
        <color rgb="FF3F3F3F"/>
      </top>
      <bottom style="hair">
        <color rgb="FF3F3F3F"/>
      </bottom>
      <diagonal/>
    </border>
    <border>
      <left style="thin">
        <color theme="1"/>
      </left>
      <right style="thin">
        <color theme="1"/>
      </right>
      <top style="hair">
        <color rgb="FF3F3F3F"/>
      </top>
      <bottom style="medium">
        <color rgb="FF3F3F3F"/>
      </bottom>
      <diagonal/>
    </border>
    <border>
      <left/>
      <right/>
      <top/>
      <bottom style="medium">
        <color rgb="FF3F3F3F"/>
      </bottom>
      <diagonal/>
    </border>
    <border>
      <left style="thin">
        <color rgb="FF0000FF"/>
      </left>
      <right style="thin">
        <color rgb="FF0000FF"/>
      </right>
      <top style="thin">
        <color rgb="FF0000FF"/>
      </top>
      <bottom style="medium">
        <color rgb="FF0000FF"/>
      </bottom>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style="medium">
        <color theme="9" tint="-0.24994659260841701"/>
      </right>
      <top/>
      <bottom style="medium">
        <color theme="9" tint="-0.24994659260841701"/>
      </bottom>
      <diagonal/>
    </border>
  </borders>
  <cellStyleXfs count="3">
    <xf numFmtId="0" fontId="0" fillId="0" borderId="0"/>
    <xf numFmtId="164" fontId="1" fillId="0" borderId="0" applyFont="0" applyFill="0" applyBorder="0" applyAlignment="0" applyProtection="0"/>
    <xf numFmtId="0" fontId="2" fillId="2" borderId="15" applyNumberFormat="0" applyAlignment="0" applyProtection="0"/>
  </cellStyleXfs>
  <cellXfs count="60">
    <xf numFmtId="0" fontId="0" fillId="0" borderId="0" xfId="0"/>
    <xf numFmtId="4" fontId="1" fillId="0" borderId="0" xfId="1" applyNumberFormat="1" applyFont="1"/>
    <xf numFmtId="4" fontId="0" fillId="0" borderId="0" xfId="0" applyNumberFormat="1"/>
    <xf numFmtId="0" fontId="4" fillId="3" borderId="16" xfId="2" applyFont="1" applyFill="1" applyBorder="1"/>
    <xf numFmtId="0" fontId="5" fillId="2" borderId="17" xfId="2" applyFont="1" applyBorder="1"/>
    <xf numFmtId="0" fontId="5" fillId="2" borderId="18" xfId="2" applyFont="1" applyBorder="1" applyAlignment="1">
      <alignment horizontal="right"/>
    </xf>
    <xf numFmtId="0" fontId="5" fillId="2" borderId="19" xfId="2" applyFont="1" applyBorder="1"/>
    <xf numFmtId="0" fontId="5" fillId="2" borderId="17" xfId="2" applyFont="1" applyBorder="1" applyAlignment="1">
      <alignment horizontal="right"/>
    </xf>
    <xf numFmtId="0" fontId="5" fillId="2" borderId="20" xfId="2" applyFont="1" applyBorder="1"/>
    <xf numFmtId="0" fontId="5" fillId="2" borderId="21" xfId="2" applyFont="1" applyBorder="1" applyAlignment="1">
      <alignment horizontal="right"/>
    </xf>
    <xf numFmtId="0" fontId="5" fillId="2" borderId="22" xfId="2" applyFont="1" applyBorder="1" applyAlignment="1">
      <alignment horizontal="right"/>
    </xf>
    <xf numFmtId="0" fontId="5" fillId="2" borderId="23" xfId="2" applyFont="1" applyBorder="1"/>
    <xf numFmtId="0" fontId="5" fillId="2" borderId="24" xfId="2" applyFont="1" applyBorder="1"/>
    <xf numFmtId="0" fontId="5" fillId="2" borderId="25" xfId="2" applyFont="1" applyBorder="1"/>
    <xf numFmtId="0" fontId="5" fillId="2" borderId="26" xfId="2" applyFont="1" applyBorder="1" applyAlignment="1">
      <alignment horizontal="center"/>
    </xf>
    <xf numFmtId="0" fontId="5" fillId="2" borderId="27" xfId="2" applyFont="1" applyBorder="1" applyAlignment="1">
      <alignment horizontal="center"/>
    </xf>
    <xf numFmtId="0" fontId="5" fillId="2" borderId="28" xfId="2" applyFont="1" applyBorder="1" applyAlignment="1">
      <alignment horizontal="right"/>
    </xf>
    <xf numFmtId="4" fontId="1" fillId="4" borderId="29" xfId="1" applyNumberFormat="1" applyFont="1" applyFill="1" applyBorder="1"/>
    <xf numFmtId="4" fontId="1" fillId="4" borderId="17" xfId="1" applyNumberFormat="1" applyFont="1" applyFill="1" applyBorder="1"/>
    <xf numFmtId="4" fontId="1" fillId="4" borderId="30" xfId="1" applyNumberFormat="1" applyFont="1" applyFill="1" applyBorder="1"/>
    <xf numFmtId="4" fontId="1" fillId="4" borderId="21" xfId="1" applyNumberFormat="1" applyFont="1" applyFill="1" applyBorder="1"/>
    <xf numFmtId="4" fontId="0" fillId="4" borderId="30" xfId="0" applyNumberFormat="1" applyFill="1" applyBorder="1"/>
    <xf numFmtId="4" fontId="0" fillId="4" borderId="21" xfId="0" applyNumberFormat="1" applyFill="1" applyBorder="1"/>
    <xf numFmtId="4" fontId="1" fillId="4" borderId="31" xfId="1" applyNumberFormat="1" applyFont="1" applyFill="1" applyBorder="1"/>
    <xf numFmtId="4" fontId="1" fillId="4" borderId="32" xfId="1" applyNumberFormat="1" applyFont="1" applyFill="1" applyBorder="1"/>
    <xf numFmtId="0" fontId="5" fillId="2" borderId="15" xfId="2" applyFont="1" applyAlignment="1">
      <alignment horizontal="center" wrapText="1"/>
    </xf>
    <xf numFmtId="0" fontId="5" fillId="2" borderId="33" xfId="2" applyFont="1" applyBorder="1" applyAlignment="1">
      <alignment horizontal="center" wrapText="1"/>
    </xf>
    <xf numFmtId="0" fontId="0" fillId="5" borderId="34" xfId="0" applyFill="1" applyBorder="1"/>
    <xf numFmtId="0" fontId="0" fillId="5" borderId="19" xfId="0" applyFill="1" applyBorder="1"/>
    <xf numFmtId="0" fontId="0" fillId="5" borderId="35" xfId="0" applyFill="1" applyBorder="1"/>
    <xf numFmtId="0" fontId="0" fillId="5" borderId="20" xfId="0" applyFill="1" applyBorder="1"/>
    <xf numFmtId="0" fontId="0" fillId="5" borderId="36" xfId="0" applyFill="1" applyBorder="1"/>
    <xf numFmtId="164" fontId="2" fillId="2" borderId="37" xfId="2" applyNumberFormat="1" applyBorder="1"/>
    <xf numFmtId="166" fontId="4" fillId="3" borderId="38" xfId="1" applyNumberFormat="1" applyFont="1" applyFill="1" applyBorder="1"/>
    <xf numFmtId="164" fontId="3" fillId="5" borderId="23" xfId="1" applyFont="1" applyFill="1" applyBorder="1"/>
    <xf numFmtId="0" fontId="5" fillId="0" borderId="0" xfId="2" applyFont="1" applyFill="1" applyBorder="1" applyAlignment="1">
      <alignment horizontal="right"/>
    </xf>
    <xf numFmtId="0" fontId="0" fillId="0" borderId="1" xfId="0" applyBorder="1" applyAlignment="1">
      <alignment horizontal="center" wrapText="1"/>
    </xf>
    <xf numFmtId="0" fontId="0" fillId="0" borderId="2" xfId="0" applyBorder="1" applyAlignment="1">
      <alignment horizontal="center" wrapText="1"/>
    </xf>
    <xf numFmtId="165" fontId="1" fillId="0" borderId="3" xfId="1" applyNumberFormat="1" applyFont="1" applyBorder="1"/>
    <xf numFmtId="0" fontId="0" fillId="6" borderId="39" xfId="0" applyFill="1" applyBorder="1"/>
    <xf numFmtId="0" fontId="0" fillId="6" borderId="40" xfId="0" applyFill="1" applyBorder="1"/>
    <xf numFmtId="0" fontId="0" fillId="6" borderId="41" xfId="0" applyFill="1" applyBorder="1"/>
    <xf numFmtId="0" fontId="0" fillId="6" borderId="42" xfId="0" applyFill="1" applyBorder="1"/>
    <xf numFmtId="0" fontId="0" fillId="6" borderId="43" xfId="0" applyFill="1" applyBorder="1"/>
    <xf numFmtId="0" fontId="0" fillId="6" borderId="44" xfId="0" applyFill="1" applyBorder="1"/>
    <xf numFmtId="0" fontId="0" fillId="6" borderId="45" xfId="0" applyFill="1" applyBorder="1"/>
    <xf numFmtId="164" fontId="1" fillId="0" borderId="12" xfId="1" applyFont="1" applyBorder="1"/>
    <xf numFmtId="164" fontId="1" fillId="0" borderId="13" xfId="1" applyFont="1" applyBorder="1"/>
    <xf numFmtId="164" fontId="1" fillId="0" borderId="14" xfId="1" applyFont="1" applyBorder="1"/>
    <xf numFmtId="2" fontId="4" fillId="3" borderId="16" xfId="2" applyNumberFormat="1" applyFont="1" applyFill="1" applyBorder="1"/>
    <xf numFmtId="167" fontId="4" fillId="3" borderId="16" xfId="2" applyNumberFormat="1" applyFont="1" applyFill="1" applyBorder="1"/>
    <xf numFmtId="4" fontId="0" fillId="7" borderId="4" xfId="0" applyNumberFormat="1" applyFill="1" applyBorder="1" applyAlignment="1">
      <alignment horizontal="left" vertical="top" wrapText="1"/>
    </xf>
    <xf numFmtId="4" fontId="0" fillId="7" borderId="5" xfId="0" applyNumberFormat="1" applyFill="1" applyBorder="1" applyAlignment="1">
      <alignment horizontal="left" vertical="top" wrapText="1"/>
    </xf>
    <xf numFmtId="4" fontId="0" fillId="7" borderId="6" xfId="0" applyNumberFormat="1" applyFill="1" applyBorder="1" applyAlignment="1">
      <alignment horizontal="left" vertical="top" wrapText="1"/>
    </xf>
    <xf numFmtId="4" fontId="0" fillId="7" borderId="7" xfId="0" applyNumberFormat="1" applyFill="1" applyBorder="1" applyAlignment="1">
      <alignment horizontal="left" vertical="top" wrapText="1"/>
    </xf>
    <xf numFmtId="4" fontId="0" fillId="7" borderId="0" xfId="0" applyNumberFormat="1" applyFill="1" applyAlignment="1">
      <alignment horizontal="left" vertical="top" wrapText="1"/>
    </xf>
    <xf numFmtId="4" fontId="0" fillId="7" borderId="8" xfId="0" applyNumberFormat="1" applyFill="1" applyBorder="1" applyAlignment="1">
      <alignment horizontal="left" vertical="top" wrapText="1"/>
    </xf>
    <xf numFmtId="4" fontId="0" fillId="7" borderId="9" xfId="0" applyNumberFormat="1" applyFill="1" applyBorder="1" applyAlignment="1">
      <alignment horizontal="left" vertical="top" wrapText="1"/>
    </xf>
    <xf numFmtId="4" fontId="0" fillId="7" borderId="10" xfId="0" applyNumberFormat="1" applyFill="1" applyBorder="1" applyAlignment="1">
      <alignment horizontal="left" vertical="top" wrapText="1"/>
    </xf>
    <xf numFmtId="4" fontId="0" fillId="7" borderId="11" xfId="0" applyNumberFormat="1" applyFill="1" applyBorder="1" applyAlignment="1">
      <alignment horizontal="left" vertical="top" wrapText="1"/>
    </xf>
  </cellXfs>
  <cellStyles count="3">
    <cellStyle name="Comma" xfId="1" builtinId="3"/>
    <cellStyle name="Normal" xfId="0" builtinId="0"/>
    <cellStyle name="Output" xfId="2" builtinId="21"/>
  </cellStyles>
  <dxfs count="10">
    <dxf>
      <font>
        <color theme="0"/>
        <name val="Cambria"/>
        <scheme val="none"/>
      </font>
      <fill>
        <patternFill>
          <bgColor rgb="FFFF0000"/>
        </patternFill>
      </fill>
    </dxf>
    <dxf>
      <font>
        <b/>
        <i val="0"/>
        <color theme="0"/>
      </font>
      <fill>
        <patternFill>
          <bgColor rgb="FF00B050"/>
        </patternFill>
      </fill>
    </dxf>
    <dxf>
      <font>
        <b val="0"/>
      </font>
      <numFmt numFmtId="4" formatCode="#,##0.00"/>
      <fill>
        <patternFill patternType="solid">
          <fgColor indexed="64"/>
          <bgColor rgb="FFFFFFFF"/>
        </patternFill>
      </fill>
      <border diagonalUp="0" diagonalDown="0">
        <left style="thin">
          <color rgb="FF3F3F3F"/>
        </left>
        <right/>
        <top style="hair">
          <color rgb="FF3F3F3F"/>
        </top>
        <bottom style="hair">
          <color rgb="FF3F3F3F"/>
        </bottom>
      </border>
    </dxf>
    <dxf>
      <font>
        <b val="0"/>
      </font>
      <numFmt numFmtId="4" formatCode="#,##0.00"/>
      <fill>
        <patternFill patternType="solid">
          <fgColor indexed="64"/>
          <bgColor rgb="FFFFFFFF"/>
        </patternFill>
      </fill>
      <border diagonalUp="0" diagonalDown="0">
        <left style="thin">
          <color rgb="FF3F3F3F"/>
        </left>
        <right style="thin">
          <color rgb="FF3F3F3F"/>
        </right>
        <top style="hair">
          <color rgb="FF3F3F3F"/>
        </top>
        <bottom style="hair">
          <color rgb="FF3F3F3F"/>
        </bottom>
      </border>
    </dxf>
    <dxf>
      <border>
        <top style="hair">
          <color rgb="FF3F3F3F"/>
        </top>
      </border>
    </dxf>
    <dxf>
      <border diagonalUp="0" diagonalDown="0">
        <right style="medium">
          <color rgb="FF3F3F3F"/>
        </right>
        <top style="thin">
          <color rgb="FF3F3F3F"/>
        </top>
        <bottom style="medium">
          <color rgb="FF3F3F3F"/>
        </bottom>
      </border>
    </dxf>
    <dxf>
      <font>
        <b val="0"/>
      </font>
      <numFmt numFmtId="4" formatCode="#,##0.00"/>
      <fill>
        <patternFill patternType="solid">
          <fgColor indexed="64"/>
          <bgColor rgb="FFFFFFFF"/>
        </patternFill>
      </fill>
      <alignment horizontal="general" vertical="top" textRotation="0" wrapText="0" indent="0" justifyLastLine="0" shrinkToFit="0" readingOrder="0"/>
      <border diagonalUp="0" diagonalDown="0">
        <left style="thin">
          <color rgb="FF3F3F3F"/>
        </left>
        <right style="thin">
          <color rgb="FF3F3F3F"/>
        </right>
        <top/>
        <bottom/>
      </border>
    </dxf>
    <dxf>
      <border>
        <bottom style="thin">
          <color rgb="FF3F3F3F"/>
        </bottom>
      </border>
    </dxf>
    <dxf>
      <font>
        <b val="0"/>
      </font>
      <alignment horizontal="center" vertical="bottom" textRotation="0" wrapText="0" indent="0" justifyLastLine="0" shrinkToFit="0" readingOrder="0"/>
      <border diagonalUp="0" diagonalDown="0" outline="0">
        <left style="thin">
          <color rgb="FF3F3F3F"/>
        </left>
        <right style="thin">
          <color rgb="FF3F3F3F"/>
        </right>
        <top/>
        <bottom/>
      </border>
    </dxf>
    <dxf>
      <border>
        <right style="medium">
          <color auto="1"/>
        </right>
        <bottom style="medium">
          <color auto="1"/>
        </bottom>
      </border>
    </dxf>
  </dxfs>
  <tableStyles count="1" defaultTableStyle="TableStyleMedium9" defaultPivotStyle="PivotStyleLight16">
    <tableStyle name="Table Style 1" pivot="0" count="1" xr9:uid="{00000000-0011-0000-FFFF-FFFF00000000}">
      <tableStyleElement type="wholeTabl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D10:E14" totalsRowShown="0" headerRowDxfId="8" dataDxfId="6" headerRowBorderDxfId="7" tableBorderDxfId="5" totalsRowBorderDxfId="4" headerRowCellStyle="Output" dataCellStyle="Normal">
  <tableColumns count="2">
    <tableColumn id="1" xr3:uid="{00000000-0010-0000-0000-000001000000}" name="Log x" dataDxfId="3" dataCellStyle="Normal">
      <calculatedColumnFormula>LOG(B11)</calculatedColumnFormula>
    </tableColumn>
    <tableColumn id="2" xr3:uid="{00000000-0010-0000-0000-000002000000}" name="Log y" dataDxfId="2" dataCellStyle="Normal"/>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M31"/>
  <sheetViews>
    <sheetView showGridLines="0" tabSelected="1" workbookViewId="0">
      <selection activeCell="B20" sqref="B20:M31"/>
    </sheetView>
  </sheetViews>
  <sheetFormatPr defaultRowHeight="14.4" x14ac:dyDescent="0.3"/>
  <cols>
    <col min="2" max="2" width="15.5546875" customWidth="1"/>
    <col min="7" max="7" width="10.21875" customWidth="1"/>
  </cols>
  <sheetData>
    <row r="3" spans="1:12" x14ac:dyDescent="0.3">
      <c r="A3" t="s">
        <v>15</v>
      </c>
    </row>
    <row r="4" spans="1:12" x14ac:dyDescent="0.3">
      <c r="A4" s="4"/>
      <c r="B4" s="5" t="s">
        <v>0</v>
      </c>
      <c r="C4" s="49">
        <v>0.05</v>
      </c>
      <c r="D4" s="6" t="s">
        <v>21</v>
      </c>
      <c r="F4" t="s">
        <v>14</v>
      </c>
    </row>
    <row r="5" spans="1:12" ht="15" thickBot="1" x14ac:dyDescent="0.35">
      <c r="A5" s="12"/>
      <c r="B5" s="16" t="s">
        <v>12</v>
      </c>
      <c r="C5" s="3">
        <v>15</v>
      </c>
      <c r="D5" s="13" t="s">
        <v>1</v>
      </c>
      <c r="F5" s="7" t="s">
        <v>5</v>
      </c>
      <c r="G5" s="50">
        <v>1.5270999999999999</v>
      </c>
      <c r="H5" s="6" t="s">
        <v>21</v>
      </c>
      <c r="I5" t="s">
        <v>10</v>
      </c>
    </row>
    <row r="6" spans="1:12" x14ac:dyDescent="0.3">
      <c r="A6" s="4"/>
      <c r="B6" s="5" t="s">
        <v>11</v>
      </c>
      <c r="C6" s="3">
        <v>10</v>
      </c>
      <c r="D6" s="6"/>
      <c r="F6" s="9" t="s">
        <v>6</v>
      </c>
      <c r="G6" s="50">
        <v>1.3709</v>
      </c>
      <c r="H6" s="8" t="s">
        <v>21</v>
      </c>
    </row>
    <row r="7" spans="1:12" ht="15" thickBot="1" x14ac:dyDescent="0.35">
      <c r="A7" s="12"/>
      <c r="B7" s="16" t="s">
        <v>13</v>
      </c>
      <c r="C7" s="33">
        <v>15</v>
      </c>
      <c r="D7" s="13" t="s">
        <v>1</v>
      </c>
      <c r="F7" s="10" t="s">
        <v>7</v>
      </c>
      <c r="G7" s="32">
        <f>ABS((G5-G6)/((G5+G6)/2)*100)</f>
        <v>10.779848171152514</v>
      </c>
      <c r="H7" s="11" t="s">
        <v>1</v>
      </c>
      <c r="I7" t="s">
        <v>23</v>
      </c>
    </row>
    <row r="8" spans="1:12" ht="15" thickBot="1" x14ac:dyDescent="0.35">
      <c r="F8" s="10" t="s">
        <v>7</v>
      </c>
      <c r="G8" s="32">
        <f>(STDEV(G5:G6)/AVERAGE(G5:G6))*100</f>
        <v>7.6225037419833441</v>
      </c>
      <c r="H8" s="11" t="s">
        <v>1</v>
      </c>
      <c r="I8" t="s">
        <v>24</v>
      </c>
    </row>
    <row r="9" spans="1:12" x14ac:dyDescent="0.3">
      <c r="B9" s="35" t="s">
        <v>18</v>
      </c>
      <c r="I9" s="39"/>
      <c r="J9" s="40"/>
      <c r="K9" s="40"/>
      <c r="L9" s="41"/>
    </row>
    <row r="10" spans="1:12" ht="43.8" thickBot="1" x14ac:dyDescent="0.35">
      <c r="B10" s="25" t="s">
        <v>20</v>
      </c>
      <c r="C10" s="26" t="s">
        <v>3</v>
      </c>
      <c r="D10" s="14" t="s">
        <v>2</v>
      </c>
      <c r="E10" s="15" t="s">
        <v>4</v>
      </c>
      <c r="I10" s="42"/>
      <c r="J10" s="36" t="s">
        <v>22</v>
      </c>
      <c r="K10" s="37" t="s">
        <v>19</v>
      </c>
      <c r="L10" s="43"/>
    </row>
    <row r="11" spans="1:12" x14ac:dyDescent="0.3">
      <c r="B11" s="27">
        <f>C4</f>
        <v>0.05</v>
      </c>
      <c r="C11" s="28">
        <f>C5</f>
        <v>15</v>
      </c>
      <c r="D11" s="17">
        <f>LOG(B11)</f>
        <v>-1.3010299956639813</v>
      </c>
      <c r="E11" s="18">
        <f>LOG(C11)</f>
        <v>1.1760912590556813</v>
      </c>
      <c r="F11" t="s">
        <v>8</v>
      </c>
      <c r="I11" s="42"/>
      <c r="J11" s="46">
        <v>0.02</v>
      </c>
      <c r="K11" s="38">
        <f>IF(J11&gt;UL,ULvar,10^(((LOG(ULvar)-LOG(DLvar))/(LOG(UL)-LOG(DL))*(LOG(J11)-LOG(DL)))+LOG(DLvar)))</f>
        <v>15.000000000000007</v>
      </c>
      <c r="L11" s="43"/>
    </row>
    <row r="12" spans="1:12" x14ac:dyDescent="0.3">
      <c r="B12" s="29">
        <f>B11*C6</f>
        <v>0.5</v>
      </c>
      <c r="C12" s="30">
        <f>C7</f>
        <v>15</v>
      </c>
      <c r="D12" s="19">
        <f>LOG(B12)</f>
        <v>-0.3010299956639812</v>
      </c>
      <c r="E12" s="20">
        <f>LOG(C12)</f>
        <v>1.1760912590556813</v>
      </c>
      <c r="F12" t="s">
        <v>16</v>
      </c>
      <c r="I12" s="42"/>
      <c r="J12" s="47">
        <v>0.1</v>
      </c>
      <c r="K12" s="38">
        <f t="shared" ref="K12:K18" si="0">IF(J12&gt;UL,ULvar,10^(((LOG(ULvar)-LOG(DLvar))/(LOG(UL)-LOG(DL))*(LOG(J12)-LOG(DL)))+LOG(DLvar)))</f>
        <v>15.000000000000007</v>
      </c>
      <c r="L12" s="43"/>
    </row>
    <row r="13" spans="1:12" x14ac:dyDescent="0.3">
      <c r="B13" s="29"/>
      <c r="C13" s="30"/>
      <c r="D13" s="21"/>
      <c r="E13" s="22"/>
      <c r="I13" s="42"/>
      <c r="J13" s="47">
        <v>0.2</v>
      </c>
      <c r="K13" s="38">
        <f t="shared" si="0"/>
        <v>15.000000000000007</v>
      </c>
      <c r="L13" s="43"/>
    </row>
    <row r="14" spans="1:12" ht="15" thickBot="1" x14ac:dyDescent="0.35">
      <c r="B14" s="31">
        <v>1.71</v>
      </c>
      <c r="C14" s="34">
        <f>IF(B14&gt;UL,ULvar,10^(((LOG(ULvar)-LOG(DLvar))/(LOG(UL)-LOG(DL))*(LOG(B14)-LOG(DL)))+LOG(DLvar)))</f>
        <v>15</v>
      </c>
      <c r="D14" s="23">
        <f>LOG(B14)</f>
        <v>0.23299611039215382</v>
      </c>
      <c r="E14" s="24">
        <f>((E12-E11)/(D12-D11)*(D14-D11))+E11</f>
        <v>1.1760912590556813</v>
      </c>
      <c r="F14" t="s">
        <v>9</v>
      </c>
      <c r="I14" s="42"/>
      <c r="J14" s="47">
        <v>0.5</v>
      </c>
      <c r="K14" s="38">
        <f>IF(J14&gt;UL,ULvar,10^(((LOG(ULvar)-LOG(DLvar))/(LOG(UL)-LOG(DL))*(LOG(J14)-LOG(DL)))+LOG(DLvar)))</f>
        <v>15.000000000000007</v>
      </c>
      <c r="L14" s="43"/>
    </row>
    <row r="15" spans="1:12" x14ac:dyDescent="0.3">
      <c r="B15" s="1" t="s">
        <v>17</v>
      </c>
      <c r="C15" s="1"/>
      <c r="D15" s="1"/>
      <c r="E15" s="2"/>
      <c r="F15" s="2"/>
      <c r="I15" s="42"/>
      <c r="J15" s="47">
        <v>0.75</v>
      </c>
      <c r="K15" s="38">
        <f t="shared" si="0"/>
        <v>15</v>
      </c>
      <c r="L15" s="43"/>
    </row>
    <row r="16" spans="1:12" x14ac:dyDescent="0.3">
      <c r="B16" s="1"/>
      <c r="C16" s="1"/>
      <c r="D16" s="1"/>
      <c r="E16" s="2"/>
      <c r="F16" s="2"/>
      <c r="I16" s="42"/>
      <c r="J16" s="47">
        <v>1</v>
      </c>
      <c r="K16" s="38">
        <f t="shared" si="0"/>
        <v>15</v>
      </c>
      <c r="L16" s="43"/>
    </row>
    <row r="17" spans="2:13" ht="15" thickBot="1" x14ac:dyDescent="0.35">
      <c r="B17" s="1"/>
      <c r="C17" s="1"/>
      <c r="D17" s="1"/>
      <c r="E17" s="2"/>
      <c r="F17" s="2"/>
      <c r="I17" s="42"/>
      <c r="J17" s="48">
        <v>1.5</v>
      </c>
      <c r="K17" s="38">
        <f t="shared" si="0"/>
        <v>15</v>
      </c>
      <c r="L17" s="43"/>
    </row>
    <row r="18" spans="2:13" ht="15" thickBot="1" x14ac:dyDescent="0.35">
      <c r="B18" s="1"/>
      <c r="C18" s="1"/>
      <c r="D18" s="1"/>
      <c r="E18" s="2"/>
      <c r="F18" s="2"/>
      <c r="I18" s="44"/>
      <c r="J18" s="46">
        <v>1.55142857142857</v>
      </c>
      <c r="K18" s="38">
        <f t="shared" si="0"/>
        <v>15</v>
      </c>
      <c r="L18" s="45"/>
    </row>
    <row r="19" spans="2:13" x14ac:dyDescent="0.3">
      <c r="B19" s="1"/>
      <c r="C19" s="1"/>
      <c r="D19" s="1"/>
      <c r="E19" s="2"/>
      <c r="F19" s="2"/>
    </row>
    <row r="20" spans="2:13" x14ac:dyDescent="0.3">
      <c r="B20" s="51" t="s">
        <v>25</v>
      </c>
      <c r="C20" s="52"/>
      <c r="D20" s="52"/>
      <c r="E20" s="52"/>
      <c r="F20" s="52"/>
      <c r="G20" s="52"/>
      <c r="H20" s="52"/>
      <c r="I20" s="52"/>
      <c r="J20" s="52"/>
      <c r="K20" s="52"/>
      <c r="L20" s="52"/>
      <c r="M20" s="53"/>
    </row>
    <row r="21" spans="2:13" x14ac:dyDescent="0.3">
      <c r="B21" s="54"/>
      <c r="C21" s="55"/>
      <c r="D21" s="55"/>
      <c r="E21" s="55"/>
      <c r="F21" s="55"/>
      <c r="G21" s="55"/>
      <c r="H21" s="55"/>
      <c r="I21" s="55"/>
      <c r="J21" s="55"/>
      <c r="K21" s="55"/>
      <c r="L21" s="55"/>
      <c r="M21" s="56"/>
    </row>
    <row r="22" spans="2:13" x14ac:dyDescent="0.3">
      <c r="B22" s="54"/>
      <c r="C22" s="55"/>
      <c r="D22" s="55"/>
      <c r="E22" s="55"/>
      <c r="F22" s="55"/>
      <c r="G22" s="55"/>
      <c r="H22" s="55"/>
      <c r="I22" s="55"/>
      <c r="J22" s="55"/>
      <c r="K22" s="55"/>
      <c r="L22" s="55"/>
      <c r="M22" s="56"/>
    </row>
    <row r="23" spans="2:13" x14ac:dyDescent="0.3">
      <c r="B23" s="54"/>
      <c r="C23" s="55"/>
      <c r="D23" s="55"/>
      <c r="E23" s="55"/>
      <c r="F23" s="55"/>
      <c r="G23" s="55"/>
      <c r="H23" s="55"/>
      <c r="I23" s="55"/>
      <c r="J23" s="55"/>
      <c r="K23" s="55"/>
      <c r="L23" s="55"/>
      <c r="M23" s="56"/>
    </row>
    <row r="24" spans="2:13" x14ac:dyDescent="0.3">
      <c r="B24" s="54"/>
      <c r="C24" s="55"/>
      <c r="D24" s="55"/>
      <c r="E24" s="55"/>
      <c r="F24" s="55"/>
      <c r="G24" s="55"/>
      <c r="H24" s="55"/>
      <c r="I24" s="55"/>
      <c r="J24" s="55"/>
      <c r="K24" s="55"/>
      <c r="L24" s="55"/>
      <c r="M24" s="56"/>
    </row>
    <row r="25" spans="2:13" x14ac:dyDescent="0.3">
      <c r="B25" s="54"/>
      <c r="C25" s="55"/>
      <c r="D25" s="55"/>
      <c r="E25" s="55"/>
      <c r="F25" s="55"/>
      <c r="G25" s="55"/>
      <c r="H25" s="55"/>
      <c r="I25" s="55"/>
      <c r="J25" s="55"/>
      <c r="K25" s="55"/>
      <c r="L25" s="55"/>
      <c r="M25" s="56"/>
    </row>
    <row r="26" spans="2:13" x14ac:dyDescent="0.3">
      <c r="B26" s="54"/>
      <c r="C26" s="55"/>
      <c r="D26" s="55"/>
      <c r="E26" s="55"/>
      <c r="F26" s="55"/>
      <c r="G26" s="55"/>
      <c r="H26" s="55"/>
      <c r="I26" s="55"/>
      <c r="J26" s="55"/>
      <c r="K26" s="55"/>
      <c r="L26" s="55"/>
      <c r="M26" s="56"/>
    </row>
    <row r="27" spans="2:13" x14ac:dyDescent="0.3">
      <c r="B27" s="54"/>
      <c r="C27" s="55"/>
      <c r="D27" s="55"/>
      <c r="E27" s="55"/>
      <c r="F27" s="55"/>
      <c r="G27" s="55"/>
      <c r="H27" s="55"/>
      <c r="I27" s="55"/>
      <c r="J27" s="55"/>
      <c r="K27" s="55"/>
      <c r="L27" s="55"/>
      <c r="M27" s="56"/>
    </row>
    <row r="28" spans="2:13" x14ac:dyDescent="0.3">
      <c r="B28" s="54"/>
      <c r="C28" s="55"/>
      <c r="D28" s="55"/>
      <c r="E28" s="55"/>
      <c r="F28" s="55"/>
      <c r="G28" s="55"/>
      <c r="H28" s="55"/>
      <c r="I28" s="55"/>
      <c r="J28" s="55"/>
      <c r="K28" s="55"/>
      <c r="L28" s="55"/>
      <c r="M28" s="56"/>
    </row>
    <row r="29" spans="2:13" x14ac:dyDescent="0.3">
      <c r="B29" s="54"/>
      <c r="C29" s="55"/>
      <c r="D29" s="55"/>
      <c r="E29" s="55"/>
      <c r="F29" s="55"/>
      <c r="G29" s="55"/>
      <c r="H29" s="55"/>
      <c r="I29" s="55"/>
      <c r="J29" s="55"/>
      <c r="K29" s="55"/>
      <c r="L29" s="55"/>
      <c r="M29" s="56"/>
    </row>
    <row r="30" spans="2:13" x14ac:dyDescent="0.3">
      <c r="B30" s="54"/>
      <c r="C30" s="55"/>
      <c r="D30" s="55"/>
      <c r="E30" s="55"/>
      <c r="F30" s="55"/>
      <c r="G30" s="55"/>
      <c r="H30" s="55"/>
      <c r="I30" s="55"/>
      <c r="J30" s="55"/>
      <c r="K30" s="55"/>
      <c r="L30" s="55"/>
      <c r="M30" s="56"/>
    </row>
    <row r="31" spans="2:13" x14ac:dyDescent="0.3">
      <c r="B31" s="57"/>
      <c r="C31" s="58"/>
      <c r="D31" s="58"/>
      <c r="E31" s="58"/>
      <c r="F31" s="58"/>
      <c r="G31" s="58"/>
      <c r="H31" s="58"/>
      <c r="I31" s="58"/>
      <c r="J31" s="58"/>
      <c r="K31" s="58"/>
      <c r="L31" s="58"/>
      <c r="M31" s="59"/>
    </row>
  </sheetData>
  <mergeCells count="1">
    <mergeCell ref="B20:M31"/>
  </mergeCells>
  <conditionalFormatting sqref="G7:G8">
    <cfRule type="expression" dxfId="1" priority="1" stopIfTrue="1">
      <formula>$G$7&lt;=$C$14</formula>
    </cfRule>
    <cfRule type="expression" dxfId="0" priority="2" stopIfTrue="1">
      <formula>$G$7&gt;$C$14</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9eb473-d428-44d5-b6ab-8721782c20d2">
      <Terms xmlns="http://schemas.microsoft.com/office/infopath/2007/PartnerControls"/>
    </lcf76f155ced4ddcb4097134ff3c332f>
    <TaxCatchAll xmlns="ce156ffa-73b4-40e2-baeb-1385b30f4ef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2678531960C64E8AA883FFA59AF6CE" ma:contentTypeVersion="17" ma:contentTypeDescription="Create a new document." ma:contentTypeScope="" ma:versionID="f89269a50ab3a619d887b19b457e17e4">
  <xsd:schema xmlns:xsd="http://www.w3.org/2001/XMLSchema" xmlns:xs="http://www.w3.org/2001/XMLSchema" xmlns:p="http://schemas.microsoft.com/office/2006/metadata/properties" xmlns:ns2="159eb473-d428-44d5-b6ab-8721782c20d2" xmlns:ns3="ce156ffa-73b4-40e2-baeb-1385b30f4ef4" targetNamespace="http://schemas.microsoft.com/office/2006/metadata/properties" ma:root="true" ma:fieldsID="7a1aa59d7601fead2f3d7625a91ff867" ns2:_="" ns3:_="">
    <xsd:import namespace="159eb473-d428-44d5-b6ab-8721782c20d2"/>
    <xsd:import namespace="ce156ffa-73b4-40e2-baeb-1385b30f4e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3:TaxCatchAll"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9eb473-d428-44d5-b6ab-8721782c2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4ccf3-261e-4dd6-9228-da833609705f"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156ffa-73b4-40e2-baeb-1385b30f4ef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3792994-f244-4c07-ad1d-c8dd9f513b99}" ma:internalName="TaxCatchAll" ma:showField="CatchAllData" ma:web="ce156ffa-73b4-40e2-baeb-1385b30f4e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ac4ccf3-261e-4dd6-9228-da833609705f"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AD8ED4-9044-4A4D-BE9E-B6CBB4B1776E}">
  <ds:schemaRefs>
    <ds:schemaRef ds:uri="http://schemas.microsoft.com/office/2006/metadata/properties"/>
    <ds:schemaRef ds:uri="http://schemas.microsoft.com/office/infopath/2007/PartnerControls"/>
    <ds:schemaRef ds:uri="159eb473-d428-44d5-b6ab-8721782c20d2"/>
    <ds:schemaRef ds:uri="ce156ffa-73b4-40e2-baeb-1385b30f4ef4"/>
  </ds:schemaRefs>
</ds:datastoreItem>
</file>

<file path=customXml/itemProps2.xml><?xml version="1.0" encoding="utf-8"?>
<ds:datastoreItem xmlns:ds="http://schemas.openxmlformats.org/officeDocument/2006/customXml" ds:itemID="{C37416B1-9C31-4C65-BF1F-9FB29CE070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9eb473-d428-44d5-b6ab-8721782c20d2"/>
    <ds:schemaRef ds:uri="ce156ffa-73b4-40e2-baeb-1385b30f4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5AB4DC-5F42-49B0-8C18-9BFEDDC17EC5}">
  <ds:schemaRefs>
    <ds:schemaRef ds:uri="Microsoft.SharePoint.Taxonomy.ContentTypeSync"/>
  </ds:schemaRefs>
</ds:datastoreItem>
</file>

<file path=customXml/itemProps4.xml><?xml version="1.0" encoding="utf-8"?>
<ds:datastoreItem xmlns:ds="http://schemas.openxmlformats.org/officeDocument/2006/customXml" ds:itemID="{0B4F847B-360E-4F1E-A511-8AF4031943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DL</vt:lpstr>
      <vt:lpstr>DLvar</vt:lpstr>
      <vt:lpstr>UL</vt:lpstr>
      <vt:lpstr>ULvar</vt:lpstr>
    </vt:vector>
  </TitlesOfParts>
  <Company>AssayNet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Winterbottom</dc:creator>
  <cp:lastModifiedBy>Alexandra Potter</cp:lastModifiedBy>
  <dcterms:created xsi:type="dcterms:W3CDTF">2007-03-20T13:44:35Z</dcterms:created>
  <dcterms:modified xsi:type="dcterms:W3CDTF">2025-05-12T05:42:03Z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0x010100322678531960C64E8AA883FFA59AF6CE</vt:lpwstr>
  </property>
  <property fmtid="{D5CDD505-2E9C-101B-9397-08002B2CF9AE}" pid="3" name="Order">
    <vt:r8>900</vt:r8>
  </property>
  <property fmtid="{D5CDD505-2E9C-101B-9397-08002B2CF9AE}" pid="4" name="MediaServiceImageTags">
    <vt:lpwstr/>
  </property>
</Properties>
</file>